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920" yWindow="0" windowWidth="26980" windowHeight="161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1" l="1"/>
  <c r="D125" i="1"/>
  <c r="D133" i="1"/>
  <c r="E75" i="1"/>
  <c r="D39" i="1"/>
  <c r="E12" i="1"/>
  <c r="F131" i="1"/>
  <c r="F129" i="1"/>
  <c r="E79" i="1"/>
  <c r="E104" i="1"/>
  <c r="F78" i="1"/>
  <c r="E67" i="1"/>
  <c r="F64" i="1"/>
  <c r="F61" i="1"/>
  <c r="E55" i="1"/>
  <c r="E48" i="1"/>
  <c r="E46" i="1"/>
  <c r="E43" i="1"/>
  <c r="E36" i="1"/>
  <c r="E34" i="1"/>
  <c r="E24" i="1"/>
  <c r="E19" i="1"/>
  <c r="E16" i="1"/>
  <c r="F11" i="1"/>
  <c r="I61" i="1"/>
  <c r="I64" i="1"/>
  <c r="I78" i="1"/>
  <c r="I129" i="1"/>
  <c r="I11" i="1"/>
  <c r="I131" i="1"/>
  <c r="I136" i="1"/>
  <c r="E70" i="1"/>
</calcChain>
</file>

<file path=xl/sharedStrings.xml><?xml version="1.0" encoding="utf-8"?>
<sst xmlns="http://schemas.openxmlformats.org/spreadsheetml/2006/main" count="380" uniqueCount="255">
  <si>
    <t>ASUCM BUDGET FOR THE YEAR 2016-2017</t>
  </si>
  <si>
    <t>Number of Students</t>
  </si>
  <si>
    <t>ASUCM Fee</t>
  </si>
  <si>
    <t>Fee Amount</t>
  </si>
  <si>
    <t>Return-To-Aid (25%)</t>
  </si>
  <si>
    <t>Sub-Total after Return-To-Aid</t>
  </si>
  <si>
    <t>Semester Totals</t>
  </si>
  <si>
    <t>Budget in Detail</t>
  </si>
  <si>
    <t>Project ID</t>
  </si>
  <si>
    <t>Source ID</t>
  </si>
  <si>
    <t>Detail</t>
  </si>
  <si>
    <t>Total</t>
  </si>
  <si>
    <t>Section</t>
  </si>
  <si>
    <t>Spent</t>
  </si>
  <si>
    <t>Balance</t>
  </si>
  <si>
    <t>Goverment Operations</t>
  </si>
  <si>
    <t>GOVOPS</t>
  </si>
  <si>
    <t>UC Student Association</t>
  </si>
  <si>
    <t>UCSA</t>
  </si>
  <si>
    <t>ASUCM Payroll</t>
  </si>
  <si>
    <t>PAY 01</t>
  </si>
  <si>
    <t>ASUCM Compensation</t>
  </si>
  <si>
    <t>PAY 02</t>
  </si>
  <si>
    <t>ASUCM Student Payroll</t>
  </si>
  <si>
    <t>PAY 03</t>
  </si>
  <si>
    <t>President</t>
  </si>
  <si>
    <t>PRES</t>
  </si>
  <si>
    <t>General Fund</t>
  </si>
  <si>
    <t>PRESGF</t>
  </si>
  <si>
    <t>Travel Fund</t>
  </si>
  <si>
    <t>PRESTF</t>
  </si>
  <si>
    <t>Internal Vice-President</t>
  </si>
  <si>
    <t>IVP</t>
  </si>
  <si>
    <t>IVPGF</t>
  </si>
  <si>
    <t>ASUCM Elected and Appointed Officer Leadership Developement</t>
  </si>
  <si>
    <t>IVPET</t>
  </si>
  <si>
    <t>Student Leadership and Civic Engagement</t>
  </si>
  <si>
    <t>IVPLCE</t>
  </si>
  <si>
    <t>You See Leaders Conference</t>
  </si>
  <si>
    <t>IVPYSL</t>
  </si>
  <si>
    <t>External Vice-President</t>
  </si>
  <si>
    <t>EVP</t>
  </si>
  <si>
    <t>EVPGF</t>
  </si>
  <si>
    <t>EVP Travel</t>
  </si>
  <si>
    <t>EVPTRV</t>
  </si>
  <si>
    <t>EVP Federal Travel</t>
  </si>
  <si>
    <t>EVPFTRV</t>
  </si>
  <si>
    <t>EVP Events and Programs</t>
  </si>
  <si>
    <t>EVPEP</t>
  </si>
  <si>
    <t>Lobby Corps</t>
  </si>
  <si>
    <t>EVPLOB</t>
  </si>
  <si>
    <t>UCSA Board Meeting</t>
  </si>
  <si>
    <t>EVPUSC</t>
  </si>
  <si>
    <t>UCSA Congress</t>
  </si>
  <si>
    <t>EVPBM</t>
  </si>
  <si>
    <t>Students of Color Confernce</t>
  </si>
  <si>
    <t>EVPSOCC</t>
  </si>
  <si>
    <t>Student Lobby Conference</t>
  </si>
  <si>
    <t>EVPSLC</t>
  </si>
  <si>
    <t>Treasurer</t>
  </si>
  <si>
    <t>TRES</t>
  </si>
  <si>
    <t>TRESGF</t>
  </si>
  <si>
    <t>Director of Academic Affairs</t>
  </si>
  <si>
    <t>ACAD</t>
  </si>
  <si>
    <t>AAGF</t>
  </si>
  <si>
    <t>Research Grants</t>
  </si>
  <si>
    <t>AARG</t>
  </si>
  <si>
    <t>Educational Resources</t>
  </si>
  <si>
    <t>AAER</t>
  </si>
  <si>
    <t>Study Hall/Study Programing</t>
  </si>
  <si>
    <t>AAEE</t>
  </si>
  <si>
    <t>Undergraduate Research Journal</t>
  </si>
  <si>
    <t>AAURJ</t>
  </si>
  <si>
    <t>Events/Programs</t>
  </si>
  <si>
    <t>AAEP</t>
  </si>
  <si>
    <t>Director of Student Activities</t>
  </si>
  <si>
    <t>ACT</t>
  </si>
  <si>
    <t>ACTGF</t>
  </si>
  <si>
    <t>RCO Early Event Fund</t>
  </si>
  <si>
    <t>ACTEEF</t>
  </si>
  <si>
    <t>Director of Advocacy</t>
  </si>
  <si>
    <t>ADVOC</t>
  </si>
  <si>
    <t>ADVOCGF</t>
  </si>
  <si>
    <t>Director of Communications</t>
  </si>
  <si>
    <t>COM</t>
  </si>
  <si>
    <t>COMGF</t>
  </si>
  <si>
    <t>ASUCM Paraphernalia</t>
  </si>
  <si>
    <t>COMPAR</t>
  </si>
  <si>
    <t>ASUCM Marketing</t>
  </si>
  <si>
    <t>COMMAR</t>
  </si>
  <si>
    <t>Xerox Color Cube Supply (OSL)</t>
  </si>
  <si>
    <t>COMOPY</t>
  </si>
  <si>
    <t>Office Supply</t>
  </si>
  <si>
    <t>COMSUP</t>
  </si>
  <si>
    <t>Events/Townhalls</t>
  </si>
  <si>
    <t>COMEVNT</t>
  </si>
  <si>
    <t>ASUCM Court</t>
  </si>
  <si>
    <t>COURTGF</t>
  </si>
  <si>
    <t>ASUCM Elections Commission</t>
  </si>
  <si>
    <t>ELECT</t>
  </si>
  <si>
    <t>ASUCM Commission on Diversity</t>
  </si>
  <si>
    <t>DIV</t>
  </si>
  <si>
    <t>ASUCM Commision on Sustainability</t>
  </si>
  <si>
    <t>SUS</t>
  </si>
  <si>
    <t>ASUCM Commission on Neighborhood Relations</t>
  </si>
  <si>
    <t>NR</t>
  </si>
  <si>
    <t>ASUCM New Programs and Services</t>
  </si>
  <si>
    <t>NPS</t>
  </si>
  <si>
    <t>ASUCM New Programs and Services General Fund</t>
  </si>
  <si>
    <t>NPSGF</t>
  </si>
  <si>
    <t>ASUCM Speaker Series</t>
  </si>
  <si>
    <t>NPSSS</t>
  </si>
  <si>
    <t>ASUCM Services and Programs</t>
  </si>
  <si>
    <t>SP</t>
  </si>
  <si>
    <t>Inter-Club Council</t>
  </si>
  <si>
    <t>ICCGF</t>
  </si>
  <si>
    <t>ICC#</t>
  </si>
  <si>
    <t>Law Clinic</t>
  </si>
  <si>
    <t>LAW</t>
  </si>
  <si>
    <t>Information Technology</t>
  </si>
  <si>
    <t>IT</t>
  </si>
  <si>
    <t>Audio &amp; Visual Technical Support for Student Events</t>
  </si>
  <si>
    <t>ITAV</t>
  </si>
  <si>
    <t>Print Credits</t>
  </si>
  <si>
    <t>ITPC</t>
  </si>
  <si>
    <t>Office of Student Life</t>
  </si>
  <si>
    <t>OSL</t>
  </si>
  <si>
    <t>LeaderShape Conference</t>
  </si>
  <si>
    <t>LSC</t>
  </si>
  <si>
    <t>Social Justice Retreat</t>
  </si>
  <si>
    <t>SJR</t>
  </si>
  <si>
    <t>Police Citizen Academy</t>
  </si>
  <si>
    <t>PCA</t>
  </si>
  <si>
    <t>The Prodigy</t>
  </si>
  <si>
    <t>PRO</t>
  </si>
  <si>
    <t>Fraternity and Sorority Council</t>
  </si>
  <si>
    <t>FSC</t>
  </si>
  <si>
    <t>Facilities</t>
  </si>
  <si>
    <t>FAC</t>
  </si>
  <si>
    <t>Police Mentor Program</t>
  </si>
  <si>
    <t>PCM</t>
  </si>
  <si>
    <t>Registered Clubs and Organizations</t>
  </si>
  <si>
    <t>RCO</t>
  </si>
  <si>
    <t>Travel Fund: Confernces, Trips, Etc.</t>
  </si>
  <si>
    <t>TRV</t>
  </si>
  <si>
    <t>AIAA</t>
  </si>
  <si>
    <t>AIAA TRV</t>
  </si>
  <si>
    <t>Alpha Kappa Psi: PBLI</t>
  </si>
  <si>
    <t>AKPSI TRV</t>
  </si>
  <si>
    <t>American Society of Mechanical Engineers</t>
  </si>
  <si>
    <t>ASME TRV</t>
  </si>
  <si>
    <t>American Medical Student Association: UC Davis</t>
  </si>
  <si>
    <t>AMSA TRV</t>
  </si>
  <si>
    <t>Biomedical Engineer Society: BMES Annual Meeting</t>
  </si>
  <si>
    <t>BMES TRV</t>
  </si>
  <si>
    <t xml:space="preserve">Black Student Union: ABC </t>
  </si>
  <si>
    <t>CO</t>
  </si>
  <si>
    <t>BSU TRV</t>
  </si>
  <si>
    <t>Business Society: Fame Investment Conference</t>
  </si>
  <si>
    <t>BS TRV</t>
  </si>
  <si>
    <t>Catholic Newman Club</t>
  </si>
  <si>
    <t>CNC TRV</t>
  </si>
  <si>
    <t>Democrats of UC Merced: California Democrats Convention</t>
  </si>
  <si>
    <t>DEM TRV</t>
  </si>
  <si>
    <t>Hermanas Unidas: Statewide Conference</t>
  </si>
  <si>
    <t>HRMA TRV</t>
  </si>
  <si>
    <t>Hermanos Unidos: National Conference</t>
  </si>
  <si>
    <t>HRMN TRV</t>
  </si>
  <si>
    <t>Intervarsity</t>
  </si>
  <si>
    <t>IV TRV</t>
  </si>
  <si>
    <t>LAMBDA Alliance</t>
  </si>
  <si>
    <t>LAMBDA TRV</t>
  </si>
  <si>
    <t>Latino Associated Students</t>
  </si>
  <si>
    <t>LAS TRV</t>
  </si>
  <si>
    <t>Merced Chi Alpha</t>
  </si>
  <si>
    <t>CHIALP TRV</t>
  </si>
  <si>
    <t>National Society of Black Engineers (NSBE): National Confereence</t>
  </si>
  <si>
    <t>NSBE TRV</t>
  </si>
  <si>
    <t>National Society of Collegiate Scholars: Scholarcon 2017</t>
  </si>
  <si>
    <t>NSCS TRV</t>
  </si>
  <si>
    <t>Phi Alpha Delta: P.A.D Leadership Conference</t>
  </si>
  <si>
    <t>PAD TRV</t>
  </si>
  <si>
    <t>Pilipino American Alliance: Friendship Games</t>
  </si>
  <si>
    <t>PAA TRV</t>
  </si>
  <si>
    <t>Pre-Optometry Club</t>
  </si>
  <si>
    <t>PREOP TRV</t>
  </si>
  <si>
    <t>SACNAS at UC Merced: National Conference</t>
  </si>
  <si>
    <t>SACNAS TRV</t>
  </si>
  <si>
    <t>Society of Hispanic Professional Engineers</t>
  </si>
  <si>
    <t>SHPE TRV</t>
  </si>
  <si>
    <t>Society of Women Engineers: National Conference</t>
  </si>
  <si>
    <t>SWE TRV</t>
  </si>
  <si>
    <t>UNICEF Travel</t>
  </si>
  <si>
    <t>UNCIEF TRV</t>
  </si>
  <si>
    <t>Campus Events, Programs, &amp; Services</t>
  </si>
  <si>
    <t>African Student Union: Culture Night</t>
  </si>
  <si>
    <t xml:space="preserve">ASU </t>
  </si>
  <si>
    <t>Afro Terrace Learning Community: Black Family Day</t>
  </si>
  <si>
    <t>AFRO</t>
  </si>
  <si>
    <t>Association for Computer Machinery</t>
  </si>
  <si>
    <t>COMP</t>
  </si>
  <si>
    <t>Black Graduation Committee</t>
  </si>
  <si>
    <t>BGC</t>
  </si>
  <si>
    <t>Business Society: Haunted House</t>
  </si>
  <si>
    <t>BS</t>
  </si>
  <si>
    <t>Colleges Against Cancer</t>
  </si>
  <si>
    <t>CAC</t>
  </si>
  <si>
    <t>Distinguished Ladies</t>
  </si>
  <si>
    <t>DSL</t>
  </si>
  <si>
    <t>Division Workshops: Fall/Spring Workshop and Summer Workshop</t>
  </si>
  <si>
    <t>El Club de Espanol</t>
  </si>
  <si>
    <t>ECDE</t>
  </si>
  <si>
    <t>Hip Hop Movement Programs</t>
  </si>
  <si>
    <t>HHM</t>
  </si>
  <si>
    <t>Hmong Student Association</t>
  </si>
  <si>
    <t>HSA</t>
  </si>
  <si>
    <t>LAMBA Alliance: Lavendar Graduation and Pride Week</t>
  </si>
  <si>
    <t>LAMBDA</t>
  </si>
  <si>
    <t>Merced Pre-Law Society: Day in the Life of a Lawyer</t>
  </si>
  <si>
    <t>MPLS</t>
  </si>
  <si>
    <t>Muslim Student Association</t>
  </si>
  <si>
    <t>MSA</t>
  </si>
  <si>
    <t>Ohana: Luau</t>
  </si>
  <si>
    <t>OHNA</t>
  </si>
  <si>
    <t>Phi Alpha Delta: Law Day</t>
  </si>
  <si>
    <t>PAD</t>
  </si>
  <si>
    <t>Pilipino American Alliance: Pilipino Culture Night</t>
  </si>
  <si>
    <t>PAA</t>
  </si>
  <si>
    <t>Psi Chi: Western Psychological Association</t>
  </si>
  <si>
    <t>PSICHI</t>
  </si>
  <si>
    <t>Society fo Women Engineers: Expand Your Horizons</t>
  </si>
  <si>
    <t>SWE</t>
  </si>
  <si>
    <t>South Asian Student Association</t>
  </si>
  <si>
    <t>SASA</t>
  </si>
  <si>
    <t>Students Advocating Law and Education at UC Merced</t>
  </si>
  <si>
    <t>SALE</t>
  </si>
  <si>
    <t>The Entreprenuership Society at UC Merced</t>
  </si>
  <si>
    <t>TESUM</t>
  </si>
  <si>
    <t>UC Merced Student Alumni Association</t>
  </si>
  <si>
    <t>UCMSAA</t>
  </si>
  <si>
    <t>Vietnamese Student Association</t>
  </si>
  <si>
    <t>VSA</t>
  </si>
  <si>
    <t>Savings &amp; Investments</t>
  </si>
  <si>
    <t>SAVING</t>
  </si>
  <si>
    <t>Student Union</t>
  </si>
  <si>
    <t>SUNION</t>
  </si>
  <si>
    <t>GENFUND</t>
  </si>
  <si>
    <t>Petty Cash Reserves</t>
  </si>
  <si>
    <t>PETTY</t>
  </si>
  <si>
    <t>Contingency</t>
  </si>
  <si>
    <t>CT(BILL#)</t>
  </si>
  <si>
    <t>Senate Bills</t>
  </si>
  <si>
    <t>BILL#</t>
  </si>
  <si>
    <t>Unallocated (carry forward)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</si>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</sst>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  <fill>
      <patternFill patternType="solid">
        <fgColor rgb="FF0000FF"/>
        <bgColor rgb="FF0000FF"/>
      </patternFill>
    </fill>
    <fill>
      <patternFill patternType="solid">
        <fgColor rgb="FF6FA8DC"/>
        <bgColor rgb="FF6FA8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3" xfId="0" applyFont="1" applyBorder="1" applyAlignment="1"/>
    <xf numFmtId="0" fontId="1" fillId="2" borderId="3" xfId="0" applyFont="1" applyFill="1" applyBorder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/>
    <xf numFmtId="164" fontId="1" fillId="3" borderId="0" xfId="0" applyNumberFormat="1" applyFont="1" applyFill="1" applyAlignment="1"/>
    <xf numFmtId="164" fontId="1" fillId="3" borderId="0" xfId="0" applyNumberFormat="1" applyFont="1" applyFill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1" fillId="4" borderId="0" xfId="0" applyFont="1" applyFill="1" applyAlignment="1"/>
    <xf numFmtId="0" fontId="1" fillId="4" borderId="0" xfId="0" applyFont="1" applyFill="1" applyAlignment="1"/>
    <xf numFmtId="164" fontId="1" fillId="4" borderId="0" xfId="0" applyNumberFormat="1" applyFont="1" applyFill="1" applyAlignment="1"/>
    <xf numFmtId="164" fontId="1" fillId="4" borderId="0" xfId="0" applyNumberFormat="1" applyFont="1" applyFill="1" applyAlignment="1">
      <alignment horizontal="right"/>
    </xf>
    <xf numFmtId="0" fontId="1" fillId="5" borderId="0" xfId="0" applyFont="1" applyFill="1" applyAlignment="1"/>
    <xf numFmtId="0" fontId="1" fillId="5" borderId="0" xfId="0" applyFont="1" applyFill="1" applyAlignment="1"/>
    <xf numFmtId="164" fontId="1" fillId="5" borderId="0" xfId="0" applyNumberFormat="1" applyFont="1" applyFill="1" applyAlignment="1"/>
    <xf numFmtId="164" fontId="1" fillId="5" borderId="0" xfId="0" applyNumberFormat="1" applyFont="1" applyFill="1" applyAlignment="1">
      <alignment horizontal="right"/>
    </xf>
    <xf numFmtId="164" fontId="1" fillId="6" borderId="0" xfId="0" applyNumberFormat="1" applyFont="1" applyFill="1" applyAlignment="1"/>
    <xf numFmtId="0" fontId="1" fillId="6" borderId="0" xfId="0" applyFont="1" applyFill="1" applyAlignment="1"/>
    <xf numFmtId="0" fontId="1" fillId="6" borderId="0" xfId="0" applyFont="1" applyFill="1" applyAlignment="1"/>
    <xf numFmtId="0" fontId="1" fillId="0" borderId="0" xfId="0" applyFont="1" applyAlignment="1">
      <alignment horizontal="right"/>
    </xf>
    <xf numFmtId="10" fontId="0" fillId="0" borderId="0" xfId="0" applyNumberFormat="1" applyFont="1" applyAlignment="1"/>
    <xf numFmtId="10" fontId="2" fillId="0" borderId="0" xfId="0" applyNumberFormat="1" applyFont="1" applyAlignment="1"/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topLeftCell="A62" workbookViewId="0">
      <selection activeCell="D62" sqref="D62"/>
    </sheetView>
  </sheetViews>
  <sheetFormatPr baseColWidth="10" defaultColWidth="14.5" defaultRowHeight="15.75" customHeight="1" x14ac:dyDescent="0"/>
  <cols>
    <col min="1" max="1" width="62.1640625" customWidth="1"/>
    <col min="7" max="8" width="0" hidden="1" customWidth="1"/>
    <col min="9" max="9" width="14.5" style="30"/>
  </cols>
  <sheetData>
    <row r="1" spans="1:9" ht="15.75" customHeight="1">
      <c r="A1" s="32" t="s">
        <v>0</v>
      </c>
      <c r="B1" s="33"/>
      <c r="C1" s="33"/>
      <c r="D1" s="33"/>
      <c r="E1" s="33"/>
      <c r="F1" s="33"/>
      <c r="G1" s="33"/>
      <c r="H1" s="1"/>
    </row>
    <row r="2" spans="1:9" ht="15.75" customHeight="1">
      <c r="A2" s="34"/>
      <c r="B2" s="35"/>
      <c r="C2" s="35"/>
      <c r="D2" s="35"/>
      <c r="E2" s="35"/>
      <c r="F2" s="35"/>
      <c r="G2" s="35"/>
      <c r="H2" s="2"/>
    </row>
    <row r="3" spans="1:9" ht="15.75" customHeight="1">
      <c r="A3" s="3" t="s">
        <v>1</v>
      </c>
      <c r="B3" s="4">
        <v>1700</v>
      </c>
      <c r="C3" s="4">
        <v>6600</v>
      </c>
      <c r="D3" s="4">
        <v>6100</v>
      </c>
      <c r="E3" s="2"/>
      <c r="F3" s="2"/>
      <c r="G3" s="2"/>
      <c r="H3" s="2"/>
    </row>
    <row r="4" spans="1:9" ht="15.75" customHeight="1">
      <c r="A4" s="3" t="s">
        <v>2</v>
      </c>
      <c r="B4" s="5">
        <v>65.680000000000007</v>
      </c>
      <c r="C4" s="5">
        <v>65.680000000000007</v>
      </c>
      <c r="D4" s="5">
        <v>65.680000000000007</v>
      </c>
      <c r="E4" s="2"/>
      <c r="F4" s="2"/>
      <c r="G4" s="2"/>
      <c r="H4" s="2"/>
    </row>
    <row r="5" spans="1:9" ht="15.75" customHeight="1">
      <c r="A5" s="3" t="s">
        <v>3</v>
      </c>
      <c r="B5" s="5">
        <v>111656</v>
      </c>
      <c r="C5" s="5">
        <v>433488</v>
      </c>
      <c r="D5" s="5">
        <v>400648</v>
      </c>
      <c r="E5" s="5">
        <v>945792</v>
      </c>
      <c r="F5" s="2"/>
      <c r="G5" s="2"/>
      <c r="H5" s="2"/>
    </row>
    <row r="6" spans="1:9" ht="15.75" customHeight="1">
      <c r="A6" s="3" t="s">
        <v>4</v>
      </c>
      <c r="B6" s="5">
        <v>27914</v>
      </c>
      <c r="C6" s="5">
        <v>108372</v>
      </c>
      <c r="D6" s="5">
        <v>100162</v>
      </c>
      <c r="E6" s="5">
        <v>236448</v>
      </c>
      <c r="F6" s="2"/>
      <c r="G6" s="2"/>
      <c r="H6" s="2"/>
    </row>
    <row r="7" spans="1:9" ht="15.75" customHeight="1">
      <c r="A7" s="3" t="s">
        <v>5</v>
      </c>
      <c r="B7" s="5">
        <v>83742</v>
      </c>
      <c r="C7" s="5">
        <v>325116</v>
      </c>
      <c r="D7" s="5">
        <v>300486</v>
      </c>
      <c r="E7" s="5">
        <v>709344</v>
      </c>
      <c r="F7" s="2"/>
      <c r="G7" s="2"/>
      <c r="H7" s="2"/>
    </row>
    <row r="8" spans="1:9" ht="15.75" customHeight="1">
      <c r="A8" s="3" t="s">
        <v>6</v>
      </c>
      <c r="B8" s="5">
        <v>83742</v>
      </c>
      <c r="C8" s="5">
        <v>325116</v>
      </c>
      <c r="D8" s="5">
        <v>300486</v>
      </c>
      <c r="E8" s="5">
        <v>709344</v>
      </c>
      <c r="F8" s="2"/>
      <c r="G8" s="2"/>
      <c r="H8" s="2"/>
    </row>
    <row r="9" spans="1:9" ht="15.75" customHeight="1">
      <c r="A9" s="6"/>
      <c r="B9" s="2"/>
      <c r="C9" s="2"/>
      <c r="D9" s="2"/>
      <c r="E9" s="2"/>
      <c r="F9" s="2"/>
      <c r="G9" s="2"/>
      <c r="H9" s="2"/>
    </row>
    <row r="10" spans="1:9" ht="15.75" customHeight="1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</row>
    <row r="11" spans="1:9" ht="15.75" customHeight="1">
      <c r="A11" s="9" t="s">
        <v>15</v>
      </c>
      <c r="B11" s="9" t="s">
        <v>16</v>
      </c>
      <c r="C11" s="10"/>
      <c r="D11" s="10"/>
      <c r="E11" s="10"/>
      <c r="F11" s="11">
        <f>SUM(E12:E60)</f>
        <v>212830</v>
      </c>
      <c r="G11" s="11">
        <v>0</v>
      </c>
      <c r="H11" s="12">
        <v>211120</v>
      </c>
      <c r="I11" s="30">
        <f>F11/H136</f>
        <v>0.30003778138674608</v>
      </c>
    </row>
    <row r="12" spans="1:9" ht="15.75" customHeight="1">
      <c r="A12" s="13" t="s">
        <v>17</v>
      </c>
      <c r="B12" s="13" t="s">
        <v>16</v>
      </c>
      <c r="C12" s="13" t="s">
        <v>18</v>
      </c>
      <c r="D12" s="2"/>
      <c r="E12" s="5">
        <f>7670+910</f>
        <v>8580</v>
      </c>
      <c r="F12" s="2"/>
      <c r="G12" s="14">
        <v>0</v>
      </c>
      <c r="H12" s="14">
        <v>7670</v>
      </c>
    </row>
    <row r="13" spans="1:9" ht="15.75" customHeight="1">
      <c r="A13" s="13" t="s">
        <v>19</v>
      </c>
      <c r="B13" s="13" t="s">
        <v>16</v>
      </c>
      <c r="C13" s="13" t="s">
        <v>20</v>
      </c>
      <c r="D13" s="2"/>
      <c r="E13" s="5">
        <v>27500</v>
      </c>
      <c r="F13" s="2"/>
      <c r="G13" s="14">
        <v>0</v>
      </c>
      <c r="H13" s="5">
        <v>27500</v>
      </c>
    </row>
    <row r="14" spans="1:9" ht="15.75" customHeight="1">
      <c r="A14" s="13" t="s">
        <v>21</v>
      </c>
      <c r="B14" s="13" t="s">
        <v>16</v>
      </c>
      <c r="C14" s="13" t="s">
        <v>22</v>
      </c>
      <c r="D14" s="2"/>
      <c r="E14" s="5">
        <v>19200</v>
      </c>
      <c r="F14" s="2"/>
      <c r="G14" s="14">
        <v>0</v>
      </c>
      <c r="H14" s="5">
        <v>19200</v>
      </c>
    </row>
    <row r="15" spans="1:9" ht="15.75" customHeight="1">
      <c r="A15" s="13" t="s">
        <v>23</v>
      </c>
      <c r="B15" s="13" t="s">
        <v>16</v>
      </c>
      <c r="C15" s="13" t="s">
        <v>24</v>
      </c>
      <c r="D15" s="2"/>
      <c r="E15" s="5">
        <v>32500</v>
      </c>
      <c r="F15" s="2"/>
      <c r="G15" s="14">
        <v>0</v>
      </c>
      <c r="H15" s="5">
        <v>32500</v>
      </c>
    </row>
    <row r="16" spans="1:9" ht="15.75" customHeight="1">
      <c r="A16" s="15" t="s">
        <v>25</v>
      </c>
      <c r="B16" s="13" t="s">
        <v>16</v>
      </c>
      <c r="C16" s="13" t="s">
        <v>26</v>
      </c>
      <c r="D16" s="2"/>
      <c r="E16" s="5">
        <f>SUM(D17:D18)</f>
        <v>4500</v>
      </c>
      <c r="F16" s="2"/>
      <c r="G16" s="14">
        <v>0</v>
      </c>
      <c r="H16" s="14">
        <v>4500</v>
      </c>
    </row>
    <row r="17" spans="1:8" ht="15.75" customHeight="1">
      <c r="A17" s="13" t="s">
        <v>27</v>
      </c>
      <c r="B17" s="13" t="s">
        <v>16</v>
      </c>
      <c r="C17" s="13" t="s">
        <v>28</v>
      </c>
      <c r="D17" s="5">
        <v>3000</v>
      </c>
      <c r="E17" s="2"/>
      <c r="F17" s="2"/>
      <c r="G17" s="14">
        <v>0</v>
      </c>
      <c r="H17" s="14">
        <v>3000</v>
      </c>
    </row>
    <row r="18" spans="1:8" ht="15.75" customHeight="1">
      <c r="A18" s="13" t="s">
        <v>29</v>
      </c>
      <c r="B18" s="13" t="s">
        <v>16</v>
      </c>
      <c r="C18" s="13" t="s">
        <v>30</v>
      </c>
      <c r="D18" s="5">
        <v>1500</v>
      </c>
      <c r="E18" s="2"/>
      <c r="F18" s="2"/>
      <c r="G18" s="14">
        <v>0</v>
      </c>
      <c r="H18" s="5">
        <v>1500</v>
      </c>
    </row>
    <row r="19" spans="1:8" ht="15.75" customHeight="1">
      <c r="A19" s="15" t="s">
        <v>31</v>
      </c>
      <c r="B19" s="13" t="s">
        <v>16</v>
      </c>
      <c r="C19" s="13" t="s">
        <v>32</v>
      </c>
      <c r="D19" s="2"/>
      <c r="E19" s="5">
        <f>SUM(D20:D23)</f>
        <v>5500</v>
      </c>
      <c r="F19" s="2"/>
      <c r="G19" s="5">
        <v>0</v>
      </c>
      <c r="H19" s="14">
        <v>5500</v>
      </c>
    </row>
    <row r="20" spans="1:8" ht="15.75" customHeight="1">
      <c r="A20" s="13" t="s">
        <v>27</v>
      </c>
      <c r="B20" s="13" t="s">
        <v>16</v>
      </c>
      <c r="C20" s="13" t="s">
        <v>33</v>
      </c>
      <c r="D20" s="5">
        <v>500</v>
      </c>
      <c r="E20" s="2"/>
      <c r="F20" s="2"/>
      <c r="G20" s="14">
        <v>0</v>
      </c>
      <c r="H20" s="14">
        <v>500</v>
      </c>
    </row>
    <row r="21" spans="1:8" ht="15.75" customHeight="1">
      <c r="A21" s="13" t="s">
        <v>34</v>
      </c>
      <c r="B21" s="13" t="s">
        <v>16</v>
      </c>
      <c r="C21" s="13" t="s">
        <v>35</v>
      </c>
      <c r="D21" s="5">
        <v>4000</v>
      </c>
      <c r="E21" s="2"/>
      <c r="F21" s="2"/>
      <c r="G21" s="14">
        <v>0</v>
      </c>
      <c r="H21" s="14">
        <v>4000</v>
      </c>
    </row>
    <row r="22" spans="1:8" ht="15.75" customHeight="1">
      <c r="A22" s="13" t="s">
        <v>36</v>
      </c>
      <c r="B22" s="13" t="s">
        <v>16</v>
      </c>
      <c r="C22" s="13" t="s">
        <v>37</v>
      </c>
      <c r="D22" s="5">
        <v>1000</v>
      </c>
      <c r="E22" s="2"/>
      <c r="F22" s="2"/>
      <c r="G22" s="14">
        <v>0</v>
      </c>
      <c r="H22" s="14">
        <v>1000</v>
      </c>
    </row>
    <row r="23" spans="1:8" ht="15.75" customHeight="1">
      <c r="A23" s="13" t="s">
        <v>38</v>
      </c>
      <c r="B23" s="13" t="s">
        <v>16</v>
      </c>
      <c r="C23" s="13" t="s">
        <v>39</v>
      </c>
      <c r="D23" s="5">
        <v>0</v>
      </c>
      <c r="E23" s="2"/>
      <c r="F23" s="2"/>
      <c r="G23" s="14">
        <v>0</v>
      </c>
      <c r="H23" s="14">
        <v>0</v>
      </c>
    </row>
    <row r="24" spans="1:8" ht="15.75" customHeight="1">
      <c r="A24" s="15" t="s">
        <v>40</v>
      </c>
      <c r="B24" s="13" t="s">
        <v>16</v>
      </c>
      <c r="C24" s="13" t="s">
        <v>41</v>
      </c>
      <c r="D24" s="2"/>
      <c r="E24" s="5">
        <f>SUM(D25:D33)</f>
        <v>61000</v>
      </c>
      <c r="F24" s="14"/>
      <c r="G24" s="5">
        <v>0</v>
      </c>
      <c r="H24" s="14">
        <v>61000</v>
      </c>
    </row>
    <row r="25" spans="1:8" ht="15.75" customHeight="1">
      <c r="A25" s="13" t="s">
        <v>27</v>
      </c>
      <c r="B25" s="13" t="s">
        <v>16</v>
      </c>
      <c r="C25" s="13" t="s">
        <v>42</v>
      </c>
      <c r="D25" s="5">
        <v>3000</v>
      </c>
      <c r="E25" s="2"/>
      <c r="F25" s="2"/>
      <c r="G25" s="14">
        <v>0</v>
      </c>
      <c r="H25" s="14">
        <v>3000</v>
      </c>
    </row>
    <row r="26" spans="1:8" ht="15.75" customHeight="1">
      <c r="A26" s="13" t="s">
        <v>43</v>
      </c>
      <c r="B26" s="13" t="s">
        <v>16</v>
      </c>
      <c r="C26" s="13" t="s">
        <v>44</v>
      </c>
      <c r="D26" s="5">
        <v>12000</v>
      </c>
      <c r="E26" s="2"/>
      <c r="F26" s="2"/>
      <c r="G26" s="14">
        <v>0</v>
      </c>
      <c r="H26" s="14">
        <v>12000</v>
      </c>
    </row>
    <row r="27" spans="1:8" ht="15.75" customHeight="1">
      <c r="A27" s="13" t="s">
        <v>45</v>
      </c>
      <c r="B27" s="2" t="s">
        <v>16</v>
      </c>
      <c r="C27" s="13" t="s">
        <v>46</v>
      </c>
      <c r="D27" s="5">
        <v>5000</v>
      </c>
      <c r="E27" s="2"/>
      <c r="F27" s="2"/>
      <c r="G27" s="14">
        <v>0</v>
      </c>
      <c r="H27" s="14">
        <v>5000</v>
      </c>
    </row>
    <row r="28" spans="1:8" ht="15.75" customHeight="1">
      <c r="A28" s="13" t="s">
        <v>47</v>
      </c>
      <c r="B28" s="13" t="s">
        <v>16</v>
      </c>
      <c r="C28" s="13" t="s">
        <v>48</v>
      </c>
      <c r="D28" s="5">
        <v>1000</v>
      </c>
      <c r="E28" s="2"/>
      <c r="F28" s="2"/>
      <c r="G28" s="14">
        <v>0</v>
      </c>
      <c r="H28" s="14">
        <v>1000</v>
      </c>
    </row>
    <row r="29" spans="1:8" ht="15.75" customHeight="1">
      <c r="A29" s="13" t="s">
        <v>49</v>
      </c>
      <c r="B29" s="13" t="s">
        <v>16</v>
      </c>
      <c r="C29" s="13" t="s">
        <v>50</v>
      </c>
      <c r="D29" s="5">
        <v>1000</v>
      </c>
      <c r="E29" s="2"/>
      <c r="F29" s="2"/>
      <c r="G29" s="14">
        <v>0</v>
      </c>
      <c r="H29" s="14">
        <v>1000</v>
      </c>
    </row>
    <row r="30" spans="1:8" ht="15.75" customHeight="1">
      <c r="A30" s="13" t="s">
        <v>51</v>
      </c>
      <c r="B30" s="13" t="s">
        <v>16</v>
      </c>
      <c r="C30" s="13" t="s">
        <v>52</v>
      </c>
      <c r="D30" s="5">
        <v>3000</v>
      </c>
      <c r="E30" s="2"/>
      <c r="F30" s="2"/>
      <c r="G30" s="14">
        <v>0</v>
      </c>
      <c r="H30" s="5">
        <v>3000</v>
      </c>
    </row>
    <row r="31" spans="1:8" ht="15.75" customHeight="1">
      <c r="A31" s="13" t="s">
        <v>53</v>
      </c>
      <c r="B31" s="13" t="s">
        <v>16</v>
      </c>
      <c r="C31" s="13" t="s">
        <v>54</v>
      </c>
      <c r="D31" s="5">
        <v>12000</v>
      </c>
      <c r="E31" s="2"/>
      <c r="F31" s="2"/>
      <c r="G31" s="14">
        <v>0</v>
      </c>
      <c r="H31" s="14">
        <v>12000</v>
      </c>
    </row>
    <row r="32" spans="1:8" ht="15.75" customHeight="1">
      <c r="A32" s="13" t="s">
        <v>55</v>
      </c>
      <c r="B32" s="13" t="s">
        <v>16</v>
      </c>
      <c r="C32" s="13" t="s">
        <v>56</v>
      </c>
      <c r="D32" s="5">
        <v>16000</v>
      </c>
      <c r="E32" s="2"/>
      <c r="F32" s="2"/>
      <c r="G32" s="14">
        <v>0</v>
      </c>
      <c r="H32" s="14">
        <v>16000</v>
      </c>
    </row>
    <row r="33" spans="1:8" ht="15.75" customHeight="1">
      <c r="A33" s="13" t="s">
        <v>57</v>
      </c>
      <c r="B33" s="13" t="s">
        <v>16</v>
      </c>
      <c r="C33" s="13" t="s">
        <v>58</v>
      </c>
      <c r="D33" s="5">
        <v>8000</v>
      </c>
      <c r="E33" s="2"/>
      <c r="F33" s="2"/>
      <c r="G33" s="14">
        <v>0</v>
      </c>
      <c r="H33" s="14">
        <v>8000</v>
      </c>
    </row>
    <row r="34" spans="1:8" ht="15.75" customHeight="1">
      <c r="A34" s="15" t="s">
        <v>59</v>
      </c>
      <c r="B34" s="13" t="s">
        <v>16</v>
      </c>
      <c r="C34" s="13" t="s">
        <v>60</v>
      </c>
      <c r="D34" s="2"/>
      <c r="E34" s="5">
        <f>SUM(D35)</f>
        <v>300</v>
      </c>
      <c r="F34" s="2"/>
      <c r="G34" s="5">
        <v>0</v>
      </c>
      <c r="H34" s="14">
        <v>300</v>
      </c>
    </row>
    <row r="35" spans="1:8" ht="15.75" customHeight="1">
      <c r="A35" s="13" t="s">
        <v>27</v>
      </c>
      <c r="B35" s="13" t="s">
        <v>16</v>
      </c>
      <c r="C35" s="13" t="s">
        <v>61</v>
      </c>
      <c r="D35" s="5">
        <v>300</v>
      </c>
      <c r="E35" s="2"/>
      <c r="F35" s="2"/>
      <c r="G35" s="14">
        <v>0</v>
      </c>
      <c r="H35" s="14">
        <v>300</v>
      </c>
    </row>
    <row r="36" spans="1:8" ht="15.75" customHeight="1">
      <c r="A36" s="15" t="s">
        <v>62</v>
      </c>
      <c r="B36" s="13" t="s">
        <v>16</v>
      </c>
      <c r="C36" s="13" t="s">
        <v>63</v>
      </c>
      <c r="D36" s="2"/>
      <c r="E36" s="5">
        <f>SUM(D37:D42)</f>
        <v>19800</v>
      </c>
      <c r="F36" s="2"/>
      <c r="G36" s="5">
        <v>0</v>
      </c>
      <c r="H36" s="14">
        <v>19000</v>
      </c>
    </row>
    <row r="37" spans="1:8" ht="15.75" customHeight="1">
      <c r="A37" s="13" t="s">
        <v>27</v>
      </c>
      <c r="B37" s="13" t="s">
        <v>16</v>
      </c>
      <c r="C37" s="13" t="s">
        <v>64</v>
      </c>
      <c r="D37" s="5">
        <v>1000</v>
      </c>
      <c r="E37" s="2"/>
      <c r="F37" s="2"/>
      <c r="G37" s="5">
        <v>0</v>
      </c>
      <c r="H37" s="14">
        <v>1000</v>
      </c>
    </row>
    <row r="38" spans="1:8" ht="15.75" customHeight="1">
      <c r="A38" s="13" t="s">
        <v>65</v>
      </c>
      <c r="B38" s="13" t="s">
        <v>16</v>
      </c>
      <c r="C38" s="13" t="s">
        <v>66</v>
      </c>
      <c r="D38" s="5">
        <v>10000</v>
      </c>
      <c r="E38" s="2"/>
      <c r="F38" s="2"/>
      <c r="G38" s="5">
        <v>0</v>
      </c>
      <c r="H38" s="14">
        <v>10000</v>
      </c>
    </row>
    <row r="39" spans="1:8" ht="15.75" customHeight="1">
      <c r="A39" s="13" t="s">
        <v>67</v>
      </c>
      <c r="B39" s="13" t="s">
        <v>16</v>
      </c>
      <c r="C39" s="13" t="s">
        <v>68</v>
      </c>
      <c r="D39" s="5">
        <f>3000+800</f>
        <v>3800</v>
      </c>
      <c r="E39" s="2"/>
      <c r="F39" s="2"/>
      <c r="G39" s="5">
        <v>0</v>
      </c>
      <c r="H39" s="14">
        <v>3000</v>
      </c>
    </row>
    <row r="40" spans="1:8" ht="15.75" customHeight="1">
      <c r="A40" s="13" t="s">
        <v>69</v>
      </c>
      <c r="B40" s="13" t="s">
        <v>16</v>
      </c>
      <c r="C40" s="13" t="s">
        <v>70</v>
      </c>
      <c r="D40" s="5">
        <v>0</v>
      </c>
      <c r="E40" s="2"/>
      <c r="F40" s="2"/>
      <c r="G40" s="5">
        <v>0</v>
      </c>
      <c r="H40" s="14">
        <v>0</v>
      </c>
    </row>
    <row r="41" spans="1:8" ht="15.75" customHeight="1">
      <c r="A41" s="13" t="s">
        <v>71</v>
      </c>
      <c r="B41" s="13" t="s">
        <v>16</v>
      </c>
      <c r="C41" s="13" t="s">
        <v>72</v>
      </c>
      <c r="D41" s="5">
        <v>4000</v>
      </c>
      <c r="E41" s="2"/>
      <c r="F41" s="2"/>
      <c r="G41" s="14">
        <v>0</v>
      </c>
      <c r="H41" s="14">
        <v>4000</v>
      </c>
    </row>
    <row r="42" spans="1:8" ht="15.75" customHeight="1">
      <c r="A42" s="13" t="s">
        <v>73</v>
      </c>
      <c r="B42" s="13" t="s">
        <v>16</v>
      </c>
      <c r="C42" s="13" t="s">
        <v>74</v>
      </c>
      <c r="D42" s="5">
        <v>1000</v>
      </c>
      <c r="E42" s="2"/>
      <c r="F42" s="2"/>
      <c r="G42" s="14">
        <v>0</v>
      </c>
      <c r="H42" s="14">
        <v>1000</v>
      </c>
    </row>
    <row r="43" spans="1:8" ht="15.75" customHeight="1">
      <c r="A43" s="15" t="s">
        <v>75</v>
      </c>
      <c r="B43" s="13" t="s">
        <v>16</v>
      </c>
      <c r="C43" s="13" t="s">
        <v>76</v>
      </c>
      <c r="D43" s="2"/>
      <c r="E43" s="5">
        <f>SUM(D44:D45)</f>
        <v>9325</v>
      </c>
      <c r="F43" s="2"/>
      <c r="G43" s="5">
        <v>0</v>
      </c>
      <c r="H43" s="14">
        <v>9325</v>
      </c>
    </row>
    <row r="44" spans="1:8" ht="15.75" customHeight="1">
      <c r="A44" s="13" t="s">
        <v>27</v>
      </c>
      <c r="B44" s="13" t="s">
        <v>16</v>
      </c>
      <c r="C44" s="13" t="s">
        <v>77</v>
      </c>
      <c r="D44" s="5">
        <v>2000</v>
      </c>
      <c r="E44" s="2"/>
      <c r="F44" s="2"/>
      <c r="G44" s="14">
        <v>0</v>
      </c>
      <c r="H44" s="14">
        <v>2000</v>
      </c>
    </row>
    <row r="45" spans="1:8" ht="15.75" customHeight="1">
      <c r="A45" s="13" t="s">
        <v>78</v>
      </c>
      <c r="B45" s="13" t="s">
        <v>16</v>
      </c>
      <c r="C45" s="13" t="s">
        <v>79</v>
      </c>
      <c r="D45" s="5">
        <v>7325</v>
      </c>
      <c r="E45" s="2"/>
      <c r="F45" s="2"/>
      <c r="G45" s="14">
        <v>0</v>
      </c>
      <c r="H45" s="14">
        <v>7325</v>
      </c>
    </row>
    <row r="46" spans="1:8" ht="15.75" customHeight="1">
      <c r="A46" s="15" t="s">
        <v>80</v>
      </c>
      <c r="B46" s="13" t="s">
        <v>16</v>
      </c>
      <c r="C46" s="13" t="s">
        <v>81</v>
      </c>
      <c r="D46" s="2"/>
      <c r="E46" s="5">
        <f>SUM(D47)</f>
        <v>1000</v>
      </c>
      <c r="F46" s="2"/>
      <c r="G46" s="5">
        <v>0</v>
      </c>
      <c r="H46" s="14">
        <v>1000</v>
      </c>
    </row>
    <row r="47" spans="1:8" ht="15.75" customHeight="1">
      <c r="A47" s="13" t="s">
        <v>27</v>
      </c>
      <c r="B47" s="13" t="s">
        <v>16</v>
      </c>
      <c r="C47" s="13" t="s">
        <v>82</v>
      </c>
      <c r="D47" s="5">
        <v>1000</v>
      </c>
      <c r="E47" s="2"/>
      <c r="F47" s="2"/>
      <c r="G47" s="14">
        <v>0</v>
      </c>
      <c r="H47" s="14">
        <v>1000</v>
      </c>
    </row>
    <row r="48" spans="1:8" ht="15.75" customHeight="1">
      <c r="A48" s="15" t="s">
        <v>83</v>
      </c>
      <c r="B48" s="13" t="s">
        <v>16</v>
      </c>
      <c r="C48" s="13" t="s">
        <v>84</v>
      </c>
      <c r="D48" s="2"/>
      <c r="E48" s="5">
        <f>SUM(D49:D54)</f>
        <v>7300</v>
      </c>
      <c r="F48" s="2"/>
      <c r="G48" s="5">
        <v>0</v>
      </c>
      <c r="H48" s="14">
        <v>7300</v>
      </c>
    </row>
    <row r="49" spans="1:10" ht="15.75" customHeight="1">
      <c r="A49" s="13" t="s">
        <v>27</v>
      </c>
      <c r="B49" s="13" t="s">
        <v>16</v>
      </c>
      <c r="C49" s="13" t="s">
        <v>85</v>
      </c>
      <c r="D49" s="5">
        <v>300</v>
      </c>
      <c r="E49" s="2"/>
      <c r="F49" s="2"/>
      <c r="G49" s="14">
        <v>0</v>
      </c>
      <c r="H49" s="14">
        <v>300</v>
      </c>
    </row>
    <row r="50" spans="1:10" ht="15.75" customHeight="1">
      <c r="A50" s="13" t="s">
        <v>86</v>
      </c>
      <c r="B50" s="13" t="s">
        <v>16</v>
      </c>
      <c r="C50" s="13" t="s">
        <v>87</v>
      </c>
      <c r="D50" s="5">
        <v>1000</v>
      </c>
      <c r="E50" s="2"/>
      <c r="F50" s="2"/>
      <c r="G50" s="14">
        <v>0</v>
      </c>
      <c r="H50" s="14">
        <v>572.67999999999995</v>
      </c>
    </row>
    <row r="51" spans="1:10" ht="15.75" customHeight="1">
      <c r="A51" s="13" t="s">
        <v>88</v>
      </c>
      <c r="B51" s="13" t="s">
        <v>16</v>
      </c>
      <c r="C51" s="13" t="s">
        <v>89</v>
      </c>
      <c r="D51" s="5">
        <v>1000</v>
      </c>
      <c r="E51" s="2"/>
      <c r="F51" s="2"/>
      <c r="G51" s="14">
        <v>0</v>
      </c>
      <c r="H51" s="14">
        <v>1000</v>
      </c>
    </row>
    <row r="52" spans="1:10" ht="15.75" customHeight="1">
      <c r="A52" s="13" t="s">
        <v>90</v>
      </c>
      <c r="B52" s="13" t="s">
        <v>16</v>
      </c>
      <c r="C52" s="13" t="s">
        <v>91</v>
      </c>
      <c r="D52" s="5">
        <v>1000</v>
      </c>
      <c r="E52" s="2"/>
      <c r="F52" s="2"/>
      <c r="G52" s="5">
        <v>0</v>
      </c>
      <c r="H52" s="14">
        <v>1000</v>
      </c>
    </row>
    <row r="53" spans="1:10" ht="15.75" customHeight="1">
      <c r="A53" s="13" t="s">
        <v>92</v>
      </c>
      <c r="B53" s="13" t="s">
        <v>16</v>
      </c>
      <c r="C53" s="13" t="s">
        <v>93</v>
      </c>
      <c r="D53" s="5">
        <v>3000</v>
      </c>
      <c r="E53" s="2"/>
      <c r="F53" s="2"/>
      <c r="G53" s="14">
        <v>0</v>
      </c>
      <c r="H53" s="5">
        <v>3000</v>
      </c>
    </row>
    <row r="54" spans="1:10" ht="15.75" customHeight="1">
      <c r="A54" s="13" t="s">
        <v>94</v>
      </c>
      <c r="B54" s="13" t="s">
        <v>16</v>
      </c>
      <c r="C54" s="13" t="s">
        <v>95</v>
      </c>
      <c r="D54" s="5">
        <v>1000</v>
      </c>
      <c r="E54" s="2"/>
      <c r="F54" s="2"/>
      <c r="G54" s="14">
        <v>0</v>
      </c>
      <c r="H54" s="14">
        <v>1000</v>
      </c>
    </row>
    <row r="55" spans="1:10" ht="15.75" customHeight="1">
      <c r="A55" s="15" t="s">
        <v>96</v>
      </c>
      <c r="B55" s="13" t="s">
        <v>16</v>
      </c>
      <c r="C55" s="13" t="s">
        <v>97</v>
      </c>
      <c r="D55" s="2"/>
      <c r="E55" s="5">
        <f>SUM(D56)</f>
        <v>325</v>
      </c>
      <c r="F55" s="2"/>
      <c r="G55" s="14">
        <v>0</v>
      </c>
      <c r="H55" s="14">
        <v>325</v>
      </c>
    </row>
    <row r="56" spans="1:10" ht="15.75" customHeight="1">
      <c r="A56" s="13" t="s">
        <v>27</v>
      </c>
      <c r="B56" s="13" t="s">
        <v>16</v>
      </c>
      <c r="C56" s="13" t="s">
        <v>97</v>
      </c>
      <c r="D56" s="5">
        <v>325</v>
      </c>
      <c r="E56" s="2"/>
      <c r="F56" s="2"/>
      <c r="G56" s="5">
        <v>0</v>
      </c>
      <c r="H56" s="14">
        <v>325</v>
      </c>
    </row>
    <row r="57" spans="1:10" ht="15.75" customHeight="1">
      <c r="A57" s="13" t="s">
        <v>98</v>
      </c>
      <c r="B57" s="13" t="s">
        <v>16</v>
      </c>
      <c r="C57" s="13" t="s">
        <v>99</v>
      </c>
      <c r="D57" s="2"/>
      <c r="E57" s="5">
        <v>2000</v>
      </c>
      <c r="F57" s="2"/>
      <c r="G57" s="14">
        <v>0</v>
      </c>
      <c r="H57" s="14">
        <v>2000</v>
      </c>
    </row>
    <row r="58" spans="1:10" ht="15.75" customHeight="1">
      <c r="A58" s="13" t="s">
        <v>100</v>
      </c>
      <c r="B58" s="13" t="s">
        <v>16</v>
      </c>
      <c r="C58" s="13" t="s">
        <v>101</v>
      </c>
      <c r="D58" s="2"/>
      <c r="E58" s="5">
        <v>7000</v>
      </c>
      <c r="F58" s="2"/>
      <c r="G58" s="14">
        <v>0</v>
      </c>
      <c r="H58" s="14">
        <v>7000</v>
      </c>
    </row>
    <row r="59" spans="1:10" ht="15.75" customHeight="1">
      <c r="A59" s="13" t="s">
        <v>102</v>
      </c>
      <c r="B59" s="13" t="s">
        <v>16</v>
      </c>
      <c r="C59" s="13" t="s">
        <v>103</v>
      </c>
      <c r="D59" s="2"/>
      <c r="E59" s="5">
        <v>3000</v>
      </c>
      <c r="F59" s="2"/>
      <c r="G59" s="14">
        <v>0</v>
      </c>
      <c r="H59" s="14">
        <v>3000</v>
      </c>
    </row>
    <row r="60" spans="1:10" ht="15.75" customHeight="1">
      <c r="A60" s="13" t="s">
        <v>104</v>
      </c>
      <c r="B60" s="13" t="s">
        <v>16</v>
      </c>
      <c r="C60" s="13" t="s">
        <v>105</v>
      </c>
      <c r="D60" s="2"/>
      <c r="E60" s="5">
        <v>4000</v>
      </c>
      <c r="F60" s="2"/>
      <c r="G60" s="14">
        <v>0</v>
      </c>
      <c r="H60" s="14">
        <v>4000</v>
      </c>
    </row>
    <row r="61" spans="1:10" ht="15.75" customHeight="1">
      <c r="A61" s="9" t="s">
        <v>106</v>
      </c>
      <c r="B61" s="9" t="s">
        <v>107</v>
      </c>
      <c r="C61" s="10"/>
      <c r="D61" s="10"/>
      <c r="E61" s="10"/>
      <c r="F61" s="11">
        <f>SUM(D62:D63)</f>
        <v>26790</v>
      </c>
      <c r="G61" s="12">
        <v>0</v>
      </c>
      <c r="H61" s="12">
        <v>35467</v>
      </c>
      <c r="I61" s="30">
        <f>F61/H136</f>
        <v>3.7767289213696036E-2</v>
      </c>
    </row>
    <row r="62" spans="1:10" ht="15.75" customHeight="1">
      <c r="A62" s="13" t="s">
        <v>108</v>
      </c>
      <c r="B62" s="13" t="s">
        <v>109</v>
      </c>
      <c r="C62" s="2"/>
      <c r="D62" s="5">
        <f>35467-910-800-1500-5467</f>
        <v>26790</v>
      </c>
      <c r="E62" s="2"/>
      <c r="F62" s="2"/>
      <c r="G62" s="14">
        <v>0</v>
      </c>
      <c r="H62" s="5">
        <v>35467</v>
      </c>
      <c r="I62" s="31"/>
      <c r="J62" s="17"/>
    </row>
    <row r="63" spans="1:10" ht="15.75" customHeight="1">
      <c r="A63" s="13" t="s">
        <v>110</v>
      </c>
      <c r="B63" s="13" t="s">
        <v>111</v>
      </c>
      <c r="C63" s="2"/>
      <c r="D63" s="5">
        <v>0</v>
      </c>
      <c r="E63" s="2"/>
      <c r="F63" s="2"/>
      <c r="G63" s="14">
        <v>0</v>
      </c>
      <c r="H63" s="14">
        <v>0</v>
      </c>
    </row>
    <row r="64" spans="1:10" ht="15.75" customHeight="1">
      <c r="A64" s="9" t="s">
        <v>112</v>
      </c>
      <c r="B64" s="9" t="s">
        <v>113</v>
      </c>
      <c r="C64" s="10"/>
      <c r="D64" s="10"/>
      <c r="E64" s="10"/>
      <c r="F64" s="11">
        <f>SUM(E65:E77)</f>
        <v>147312</v>
      </c>
      <c r="G64" s="12">
        <v>0</v>
      </c>
      <c r="H64" s="12">
        <v>145812</v>
      </c>
      <c r="I64" s="30">
        <f>F64/H136</f>
        <v>0.20767356881851401</v>
      </c>
    </row>
    <row r="65" spans="1:9" ht="15.75" customHeight="1">
      <c r="A65" s="18" t="s">
        <v>114</v>
      </c>
      <c r="B65" s="18" t="s">
        <v>115</v>
      </c>
      <c r="C65" s="18" t="s">
        <v>116</v>
      </c>
      <c r="D65" s="19"/>
      <c r="E65" s="20">
        <v>93000</v>
      </c>
      <c r="F65" s="19"/>
      <c r="G65" s="21">
        <v>0</v>
      </c>
      <c r="H65" s="20">
        <v>93000</v>
      </c>
    </row>
    <row r="66" spans="1:9" ht="15.75" customHeight="1">
      <c r="A66" s="22" t="s">
        <v>117</v>
      </c>
      <c r="B66" s="22" t="s">
        <v>113</v>
      </c>
      <c r="C66" s="22" t="s">
        <v>118</v>
      </c>
      <c r="D66" s="23"/>
      <c r="E66" s="24">
        <v>5000</v>
      </c>
      <c r="F66" s="23"/>
      <c r="G66" s="25">
        <v>0</v>
      </c>
      <c r="H66" s="24">
        <v>5000</v>
      </c>
    </row>
    <row r="67" spans="1:9" ht="15.75" customHeight="1">
      <c r="A67" s="22" t="s">
        <v>119</v>
      </c>
      <c r="B67" s="22" t="s">
        <v>113</v>
      </c>
      <c r="C67" s="22" t="s">
        <v>120</v>
      </c>
      <c r="D67" s="23"/>
      <c r="E67" s="24">
        <f>SUM(D68:D69)</f>
        <v>22472</v>
      </c>
      <c r="F67" s="23"/>
      <c r="G67" s="25">
        <v>0</v>
      </c>
      <c r="H67" s="24">
        <v>22472</v>
      </c>
    </row>
    <row r="68" spans="1:9" ht="15.75" customHeight="1">
      <c r="A68" s="13" t="s">
        <v>121</v>
      </c>
      <c r="B68" s="13" t="s">
        <v>113</v>
      </c>
      <c r="C68" s="13" t="s">
        <v>122</v>
      </c>
      <c r="D68" s="5">
        <v>9472</v>
      </c>
      <c r="E68" s="2"/>
      <c r="F68" s="2"/>
      <c r="G68" s="14">
        <v>0</v>
      </c>
      <c r="H68" s="5">
        <v>9472</v>
      </c>
    </row>
    <row r="69" spans="1:9" ht="15.75" customHeight="1">
      <c r="A69" s="13" t="s">
        <v>123</v>
      </c>
      <c r="B69" s="13" t="s">
        <v>113</v>
      </c>
      <c r="C69" s="13" t="s">
        <v>124</v>
      </c>
      <c r="D69" s="5">
        <v>13000</v>
      </c>
      <c r="E69" s="2"/>
      <c r="F69" s="2"/>
      <c r="G69" s="14">
        <v>0</v>
      </c>
      <c r="H69" s="5">
        <v>13000</v>
      </c>
    </row>
    <row r="70" spans="1:9" ht="15.75" customHeight="1">
      <c r="A70" s="22" t="s">
        <v>125</v>
      </c>
      <c r="B70" s="22" t="s">
        <v>113</v>
      </c>
      <c r="C70" s="22" t="s">
        <v>126</v>
      </c>
      <c r="D70" s="23"/>
      <c r="E70" s="24">
        <f>SUM(D71:D72)</f>
        <v>14190</v>
      </c>
      <c r="F70" s="23"/>
      <c r="G70" s="25">
        <v>0</v>
      </c>
      <c r="H70" s="24">
        <v>14190</v>
      </c>
    </row>
    <row r="71" spans="1:9" ht="15.75" customHeight="1">
      <c r="A71" s="13" t="s">
        <v>127</v>
      </c>
      <c r="B71" s="13" t="s">
        <v>113</v>
      </c>
      <c r="C71" s="13" t="s">
        <v>128</v>
      </c>
      <c r="D71" s="5">
        <v>6000</v>
      </c>
      <c r="E71" s="2"/>
      <c r="F71" s="2"/>
      <c r="G71" s="14">
        <v>0</v>
      </c>
      <c r="H71" s="14">
        <v>6000</v>
      </c>
    </row>
    <row r="72" spans="1:9" ht="15.75" customHeight="1">
      <c r="A72" s="13" t="s">
        <v>129</v>
      </c>
      <c r="B72" s="13" t="s">
        <v>113</v>
      </c>
      <c r="C72" s="13" t="s">
        <v>130</v>
      </c>
      <c r="D72" s="5">
        <v>8190</v>
      </c>
      <c r="E72" s="2"/>
      <c r="F72" s="2"/>
      <c r="G72" s="14">
        <v>0</v>
      </c>
      <c r="H72" s="5">
        <v>8190</v>
      </c>
    </row>
    <row r="73" spans="1:9" ht="15.75" customHeight="1">
      <c r="A73" s="13" t="s">
        <v>131</v>
      </c>
      <c r="B73" s="13" t="s">
        <v>113</v>
      </c>
      <c r="C73" s="13" t="s">
        <v>132</v>
      </c>
      <c r="D73" s="2"/>
      <c r="E73" s="5">
        <v>2500</v>
      </c>
      <c r="F73" s="2"/>
      <c r="G73" s="14">
        <v>0</v>
      </c>
      <c r="H73" s="14">
        <v>2500</v>
      </c>
    </row>
    <row r="74" spans="1:9" ht="15.75" customHeight="1">
      <c r="A74" s="13" t="s">
        <v>133</v>
      </c>
      <c r="B74" s="13" t="s">
        <v>113</v>
      </c>
      <c r="C74" s="13" t="s">
        <v>134</v>
      </c>
      <c r="D74" s="2"/>
      <c r="E74" s="5">
        <v>700</v>
      </c>
      <c r="F74" s="2"/>
      <c r="G74" s="14">
        <v>0</v>
      </c>
      <c r="H74" s="5">
        <v>700</v>
      </c>
    </row>
    <row r="75" spans="1:9" ht="15.75" customHeight="1">
      <c r="A75" s="13" t="s">
        <v>135</v>
      </c>
      <c r="B75" s="13" t="s">
        <v>113</v>
      </c>
      <c r="C75" s="13" t="s">
        <v>136</v>
      </c>
      <c r="D75" s="2"/>
      <c r="E75" s="26">
        <f>3000+1500</f>
        <v>4500</v>
      </c>
      <c r="F75" s="2"/>
      <c r="G75" s="14">
        <v>0</v>
      </c>
      <c r="H75" s="26">
        <v>3000</v>
      </c>
    </row>
    <row r="76" spans="1:9" ht="15.75" customHeight="1">
      <c r="A76" s="13" t="s">
        <v>137</v>
      </c>
      <c r="B76" s="13" t="s">
        <v>113</v>
      </c>
      <c r="C76" s="13" t="s">
        <v>138</v>
      </c>
      <c r="D76" s="2"/>
      <c r="E76" s="5">
        <v>3000</v>
      </c>
      <c r="F76" s="2"/>
      <c r="G76" s="14">
        <v>0</v>
      </c>
      <c r="H76" s="5">
        <v>3000</v>
      </c>
    </row>
    <row r="77" spans="1:9" ht="15.75" customHeight="1">
      <c r="A77" s="13" t="s">
        <v>139</v>
      </c>
      <c r="B77" s="13" t="s">
        <v>113</v>
      </c>
      <c r="C77" s="13" t="s">
        <v>140</v>
      </c>
      <c r="D77" s="2"/>
      <c r="E77" s="5">
        <v>1950</v>
      </c>
      <c r="F77" s="2"/>
      <c r="G77" s="14">
        <v>0</v>
      </c>
      <c r="H77" s="5">
        <v>1950</v>
      </c>
    </row>
    <row r="78" spans="1:9" ht="15.75" customHeight="1">
      <c r="A78" s="9" t="s">
        <v>141</v>
      </c>
      <c r="B78" s="9" t="s">
        <v>142</v>
      </c>
      <c r="C78" s="10"/>
      <c r="D78" s="10"/>
      <c r="E78" s="10"/>
      <c r="F78" s="11">
        <f>SUM(E79:E106)</f>
        <v>211478</v>
      </c>
      <c r="G78" s="12">
        <v>0</v>
      </c>
      <c r="H78" s="12">
        <v>211478</v>
      </c>
      <c r="I78" s="30">
        <f>F78/H136</f>
        <v>0.29813179501060133</v>
      </c>
    </row>
    <row r="79" spans="1:9" ht="15.75" customHeight="1">
      <c r="A79" s="22" t="s">
        <v>143</v>
      </c>
      <c r="B79" s="22" t="s">
        <v>142</v>
      </c>
      <c r="C79" s="22" t="s">
        <v>144</v>
      </c>
      <c r="D79" s="23"/>
      <c r="E79" s="24">
        <f>SUM(D80:D103)</f>
        <v>100605</v>
      </c>
      <c r="F79" s="23"/>
      <c r="G79" s="25"/>
      <c r="H79" s="24">
        <v>100605</v>
      </c>
    </row>
    <row r="80" spans="1:9" ht="15.75" customHeight="1">
      <c r="A80" s="13" t="s">
        <v>145</v>
      </c>
      <c r="B80" s="13" t="s">
        <v>142</v>
      </c>
      <c r="C80" s="13" t="s">
        <v>146</v>
      </c>
      <c r="D80" s="5">
        <v>2346</v>
      </c>
      <c r="E80" s="2"/>
      <c r="F80" s="2"/>
      <c r="G80" s="14">
        <v>0</v>
      </c>
      <c r="H80" s="5">
        <v>2346</v>
      </c>
    </row>
    <row r="81" spans="1:8" ht="15.75" customHeight="1">
      <c r="A81" s="13" t="s">
        <v>147</v>
      </c>
      <c r="B81" s="13" t="s">
        <v>142</v>
      </c>
      <c r="C81" s="13" t="s">
        <v>148</v>
      </c>
      <c r="D81" s="5">
        <v>2150</v>
      </c>
      <c r="E81" s="2"/>
      <c r="F81" s="2"/>
      <c r="G81" s="14">
        <v>0</v>
      </c>
      <c r="H81" s="5">
        <v>2150</v>
      </c>
    </row>
    <row r="82" spans="1:8" ht="15.75" customHeight="1">
      <c r="A82" s="13" t="s">
        <v>149</v>
      </c>
      <c r="B82" s="13" t="s">
        <v>142</v>
      </c>
      <c r="C82" s="13" t="s">
        <v>150</v>
      </c>
      <c r="D82" s="5">
        <v>2000</v>
      </c>
      <c r="E82" s="2"/>
      <c r="F82" s="2"/>
      <c r="G82" s="14">
        <v>0</v>
      </c>
      <c r="H82" s="5">
        <v>2000</v>
      </c>
    </row>
    <row r="83" spans="1:8" ht="15.75" customHeight="1">
      <c r="A83" s="13" t="s">
        <v>151</v>
      </c>
      <c r="B83" s="13" t="s">
        <v>142</v>
      </c>
      <c r="C83" s="13" t="s">
        <v>152</v>
      </c>
      <c r="D83" s="5">
        <v>8500</v>
      </c>
      <c r="E83" s="2"/>
      <c r="F83" s="2"/>
      <c r="G83" s="14">
        <v>0</v>
      </c>
      <c r="H83" s="5">
        <v>8500</v>
      </c>
    </row>
    <row r="84" spans="1:8" ht="15.75" customHeight="1">
      <c r="A84" s="13" t="s">
        <v>153</v>
      </c>
      <c r="B84" s="13" t="s">
        <v>142</v>
      </c>
      <c r="C84" s="13" t="s">
        <v>154</v>
      </c>
      <c r="D84" s="5">
        <v>3000</v>
      </c>
      <c r="E84" s="2"/>
      <c r="F84" s="2"/>
      <c r="G84" s="14">
        <v>0</v>
      </c>
      <c r="H84" s="5">
        <v>3000</v>
      </c>
    </row>
    <row r="85" spans="1:8" ht="15.75" customHeight="1">
      <c r="A85" s="13" t="s">
        <v>155</v>
      </c>
      <c r="B85" s="13" t="s">
        <v>156</v>
      </c>
      <c r="C85" s="13" t="s">
        <v>157</v>
      </c>
      <c r="D85" s="5">
        <v>10000</v>
      </c>
      <c r="E85" s="2"/>
      <c r="F85" s="2"/>
      <c r="G85" s="14">
        <v>0</v>
      </c>
      <c r="H85" s="5">
        <v>10000</v>
      </c>
    </row>
    <row r="86" spans="1:8" ht="15.75" customHeight="1">
      <c r="A86" s="13" t="s">
        <v>158</v>
      </c>
      <c r="B86" s="13" t="s">
        <v>142</v>
      </c>
      <c r="C86" s="13" t="s">
        <v>159</v>
      </c>
      <c r="D86" s="5">
        <v>1660</v>
      </c>
      <c r="E86" s="2"/>
      <c r="F86" s="2"/>
      <c r="G86" s="14">
        <v>0</v>
      </c>
      <c r="H86" s="5">
        <v>1660</v>
      </c>
    </row>
    <row r="87" spans="1:8" ht="15.75" customHeight="1">
      <c r="A87" s="13" t="s">
        <v>160</v>
      </c>
      <c r="B87" s="13" t="s">
        <v>142</v>
      </c>
      <c r="C87" s="13" t="s">
        <v>161</v>
      </c>
      <c r="D87" s="5">
        <v>1700</v>
      </c>
      <c r="E87" s="2"/>
      <c r="F87" s="2"/>
      <c r="G87" s="14">
        <v>0</v>
      </c>
      <c r="H87" s="5">
        <v>1700</v>
      </c>
    </row>
    <row r="88" spans="1:8" ht="15.75" customHeight="1">
      <c r="A88" s="13" t="s">
        <v>162</v>
      </c>
      <c r="B88" s="13" t="s">
        <v>142</v>
      </c>
      <c r="C88" s="13" t="s">
        <v>163</v>
      </c>
      <c r="D88" s="5">
        <v>5000</v>
      </c>
      <c r="E88" s="2"/>
      <c r="F88" s="2"/>
      <c r="G88" s="14">
        <v>0</v>
      </c>
      <c r="H88" s="5">
        <v>5000</v>
      </c>
    </row>
    <row r="89" spans="1:8" ht="15.75" customHeight="1">
      <c r="A89" s="13" t="s">
        <v>164</v>
      </c>
      <c r="B89" s="13" t="s">
        <v>142</v>
      </c>
      <c r="C89" s="13" t="s">
        <v>165</v>
      </c>
      <c r="D89" s="5">
        <v>2500</v>
      </c>
      <c r="E89" s="2"/>
      <c r="F89" s="2"/>
      <c r="G89" s="14">
        <v>0</v>
      </c>
      <c r="H89" s="14">
        <v>2500</v>
      </c>
    </row>
    <row r="90" spans="1:8" ht="15.75" customHeight="1">
      <c r="A90" s="13" t="s">
        <v>166</v>
      </c>
      <c r="B90" s="13" t="s">
        <v>142</v>
      </c>
      <c r="C90" s="13" t="s">
        <v>167</v>
      </c>
      <c r="D90" s="5">
        <v>2500</v>
      </c>
      <c r="E90" s="2"/>
      <c r="F90" s="2"/>
      <c r="G90" s="14">
        <v>0</v>
      </c>
      <c r="H90" s="5">
        <v>2500</v>
      </c>
    </row>
    <row r="91" spans="1:8" ht="15.75" customHeight="1">
      <c r="A91" s="13" t="s">
        <v>168</v>
      </c>
      <c r="B91" s="13" t="s">
        <v>142</v>
      </c>
      <c r="C91" s="13" t="s">
        <v>169</v>
      </c>
      <c r="D91" s="5">
        <v>3500</v>
      </c>
      <c r="E91" s="2"/>
      <c r="F91" s="2"/>
      <c r="G91" s="14">
        <v>0</v>
      </c>
      <c r="H91" s="14">
        <v>3500</v>
      </c>
    </row>
    <row r="92" spans="1:8" ht="15.75" customHeight="1">
      <c r="A92" s="27" t="s">
        <v>170</v>
      </c>
      <c r="B92" s="13" t="s">
        <v>142</v>
      </c>
      <c r="C92" s="13" t="s">
        <v>171</v>
      </c>
      <c r="D92" s="5">
        <v>4000</v>
      </c>
      <c r="E92" s="2"/>
      <c r="F92" s="2"/>
      <c r="G92" s="14">
        <v>0</v>
      </c>
      <c r="H92" s="14">
        <v>4000</v>
      </c>
    </row>
    <row r="93" spans="1:8" ht="15.75" customHeight="1">
      <c r="A93" s="13" t="s">
        <v>172</v>
      </c>
      <c r="B93" s="13" t="s">
        <v>142</v>
      </c>
      <c r="C93" s="13" t="s">
        <v>173</v>
      </c>
      <c r="D93" s="5">
        <v>3500</v>
      </c>
      <c r="E93" s="2"/>
      <c r="F93" s="2"/>
      <c r="G93" s="14">
        <v>0</v>
      </c>
      <c r="H93" s="14">
        <v>3500</v>
      </c>
    </row>
    <row r="94" spans="1:8" ht="15.75" customHeight="1">
      <c r="A94" s="13" t="s">
        <v>174</v>
      </c>
      <c r="B94" s="13" t="s">
        <v>142</v>
      </c>
      <c r="C94" s="13" t="s">
        <v>175</v>
      </c>
      <c r="D94" s="5">
        <v>2000</v>
      </c>
      <c r="E94" s="2"/>
      <c r="F94" s="2"/>
      <c r="G94" s="14">
        <v>0</v>
      </c>
      <c r="H94" s="5">
        <v>2000</v>
      </c>
    </row>
    <row r="95" spans="1:8" ht="15.75" customHeight="1">
      <c r="A95" s="13" t="s">
        <v>176</v>
      </c>
      <c r="B95" s="13" t="s">
        <v>142</v>
      </c>
      <c r="C95" s="13" t="s">
        <v>177</v>
      </c>
      <c r="D95" s="5">
        <v>11000</v>
      </c>
      <c r="E95" s="2"/>
      <c r="F95" s="2"/>
      <c r="G95" s="14">
        <v>0</v>
      </c>
      <c r="H95" s="5">
        <v>11000</v>
      </c>
    </row>
    <row r="96" spans="1:8" ht="15.75" customHeight="1">
      <c r="A96" s="13" t="s">
        <v>178</v>
      </c>
      <c r="B96" s="13" t="s">
        <v>142</v>
      </c>
      <c r="C96" s="13" t="s">
        <v>179</v>
      </c>
      <c r="D96" s="5">
        <v>1600</v>
      </c>
      <c r="E96" s="2"/>
      <c r="F96" s="2"/>
      <c r="G96" s="14">
        <v>0</v>
      </c>
      <c r="H96" s="5">
        <v>1600</v>
      </c>
    </row>
    <row r="97" spans="1:8" ht="15.75" customHeight="1">
      <c r="A97" s="13" t="s">
        <v>180</v>
      </c>
      <c r="B97" s="13" t="s">
        <v>142</v>
      </c>
      <c r="C97" s="13" t="s">
        <v>181</v>
      </c>
      <c r="D97" s="5">
        <v>3300</v>
      </c>
      <c r="E97" s="2"/>
      <c r="F97" s="2"/>
      <c r="G97" s="14">
        <v>0</v>
      </c>
      <c r="H97" s="5">
        <v>3300</v>
      </c>
    </row>
    <row r="98" spans="1:8" ht="15.75" customHeight="1">
      <c r="A98" s="13" t="s">
        <v>182</v>
      </c>
      <c r="B98" s="13" t="s">
        <v>142</v>
      </c>
      <c r="C98" s="13" t="s">
        <v>183</v>
      </c>
      <c r="D98" s="5">
        <v>3000</v>
      </c>
      <c r="E98" s="2"/>
      <c r="F98" s="2"/>
      <c r="G98" s="14">
        <v>0</v>
      </c>
      <c r="H98" s="5">
        <v>3000</v>
      </c>
    </row>
    <row r="99" spans="1:8" ht="15.75" customHeight="1">
      <c r="A99" s="13" t="s">
        <v>184</v>
      </c>
      <c r="B99" s="13" t="s">
        <v>142</v>
      </c>
      <c r="C99" s="13" t="s">
        <v>185</v>
      </c>
      <c r="D99" s="5">
        <v>1549</v>
      </c>
      <c r="E99" s="2"/>
      <c r="F99" s="2"/>
      <c r="G99" s="14">
        <v>0</v>
      </c>
      <c r="H99" s="5">
        <v>1549</v>
      </c>
    </row>
    <row r="100" spans="1:8" ht="15.75" customHeight="1">
      <c r="A100" s="13" t="s">
        <v>186</v>
      </c>
      <c r="B100" s="13" t="s">
        <v>142</v>
      </c>
      <c r="C100" s="13" t="s">
        <v>187</v>
      </c>
      <c r="D100" s="5">
        <v>6000</v>
      </c>
      <c r="E100" s="2"/>
      <c r="F100" s="2"/>
      <c r="G100" s="14">
        <v>0</v>
      </c>
      <c r="H100" s="14">
        <v>6000</v>
      </c>
    </row>
    <row r="101" spans="1:8" ht="15.75" customHeight="1">
      <c r="A101" s="13" t="s">
        <v>188</v>
      </c>
      <c r="B101" s="13" t="s">
        <v>142</v>
      </c>
      <c r="C101" s="13" t="s">
        <v>189</v>
      </c>
      <c r="D101" s="5">
        <v>7500</v>
      </c>
      <c r="E101" s="2"/>
      <c r="F101" s="2"/>
      <c r="G101" s="14">
        <v>0</v>
      </c>
      <c r="H101" s="5">
        <v>7500</v>
      </c>
    </row>
    <row r="102" spans="1:8" ht="15.75" customHeight="1">
      <c r="A102" s="13" t="s">
        <v>190</v>
      </c>
      <c r="B102" s="13" t="s">
        <v>142</v>
      </c>
      <c r="C102" s="13" t="s">
        <v>191</v>
      </c>
      <c r="D102" s="5">
        <v>6300</v>
      </c>
      <c r="E102" s="2"/>
      <c r="F102" s="2"/>
      <c r="G102" s="14">
        <v>0</v>
      </c>
      <c r="H102" s="5">
        <v>6300</v>
      </c>
    </row>
    <row r="103" spans="1:8" ht="15.75" customHeight="1">
      <c r="A103" s="27" t="s">
        <v>192</v>
      </c>
      <c r="B103" s="27" t="s">
        <v>142</v>
      </c>
      <c r="C103" s="27" t="s">
        <v>193</v>
      </c>
      <c r="D103" s="26">
        <v>6000</v>
      </c>
      <c r="E103" s="28"/>
      <c r="F103" s="28"/>
      <c r="G103" s="14">
        <v>0</v>
      </c>
      <c r="H103" s="26">
        <v>6000</v>
      </c>
    </row>
    <row r="104" spans="1:8" ht="15.75" customHeight="1">
      <c r="A104" s="22" t="s">
        <v>194</v>
      </c>
      <c r="B104" s="22" t="s">
        <v>142</v>
      </c>
      <c r="C104" s="23"/>
      <c r="D104" s="23"/>
      <c r="E104" s="24">
        <f>SUM(D105:D128)</f>
        <v>110873</v>
      </c>
      <c r="F104" s="23"/>
      <c r="G104" s="25">
        <v>0</v>
      </c>
      <c r="H104" s="24">
        <v>110873</v>
      </c>
    </row>
    <row r="105" spans="1:8" ht="15.75" customHeight="1">
      <c r="A105" s="13" t="s">
        <v>195</v>
      </c>
      <c r="B105" s="13" t="s">
        <v>142</v>
      </c>
      <c r="C105" s="13" t="s">
        <v>196</v>
      </c>
      <c r="D105" s="5">
        <v>2750</v>
      </c>
      <c r="E105" s="2"/>
      <c r="F105" s="2"/>
      <c r="G105" s="14">
        <v>0</v>
      </c>
      <c r="H105" s="5">
        <v>2750</v>
      </c>
    </row>
    <row r="106" spans="1:8" ht="15.75" customHeight="1">
      <c r="A106" s="13" t="s">
        <v>197</v>
      </c>
      <c r="B106" s="13" t="s">
        <v>142</v>
      </c>
      <c r="C106" s="13" t="s">
        <v>198</v>
      </c>
      <c r="D106" s="5">
        <v>4100</v>
      </c>
      <c r="E106" s="2"/>
      <c r="F106" s="2"/>
      <c r="G106" s="14">
        <v>0</v>
      </c>
      <c r="H106" s="5">
        <v>4100</v>
      </c>
    </row>
    <row r="107" spans="1:8" ht="15.75" customHeight="1">
      <c r="A107" s="13" t="s">
        <v>199</v>
      </c>
      <c r="B107" s="13" t="s">
        <v>142</v>
      </c>
      <c r="C107" s="13" t="s">
        <v>200</v>
      </c>
      <c r="D107" s="5">
        <v>3000</v>
      </c>
      <c r="E107" s="2"/>
      <c r="F107" s="2"/>
      <c r="G107" s="14">
        <v>0</v>
      </c>
      <c r="H107" s="5">
        <v>3000</v>
      </c>
    </row>
    <row r="108" spans="1:8" ht="15.75" customHeight="1">
      <c r="A108" s="13" t="s">
        <v>201</v>
      </c>
      <c r="B108" s="13" t="s">
        <v>142</v>
      </c>
      <c r="C108" s="13" t="s">
        <v>202</v>
      </c>
      <c r="D108" s="5">
        <v>6000</v>
      </c>
      <c r="E108" s="2"/>
      <c r="F108" s="2"/>
      <c r="G108" s="14">
        <v>0</v>
      </c>
      <c r="H108" s="5">
        <v>6000</v>
      </c>
    </row>
    <row r="109" spans="1:8" ht="15.75" customHeight="1">
      <c r="A109" s="13" t="s">
        <v>203</v>
      </c>
      <c r="B109" s="13" t="s">
        <v>142</v>
      </c>
      <c r="C109" s="13" t="s">
        <v>204</v>
      </c>
      <c r="D109" s="5">
        <v>1500</v>
      </c>
      <c r="E109" s="2"/>
      <c r="F109" s="2"/>
      <c r="G109" s="14">
        <v>0</v>
      </c>
      <c r="H109" s="5">
        <v>1500</v>
      </c>
    </row>
    <row r="110" spans="1:8" ht="15.75" customHeight="1">
      <c r="A110" s="13" t="s">
        <v>205</v>
      </c>
      <c r="B110" s="13" t="s">
        <v>142</v>
      </c>
      <c r="C110" s="13" t="s">
        <v>206</v>
      </c>
      <c r="D110" s="5">
        <v>3500</v>
      </c>
      <c r="E110" s="2"/>
      <c r="F110" s="2"/>
      <c r="G110" s="14">
        <v>0</v>
      </c>
      <c r="H110" s="14">
        <v>3500</v>
      </c>
    </row>
    <row r="111" spans="1:8" ht="15.75" customHeight="1">
      <c r="A111" s="13" t="s">
        <v>207</v>
      </c>
      <c r="B111" s="13" t="s">
        <v>142</v>
      </c>
      <c r="C111" s="13" t="s">
        <v>208</v>
      </c>
      <c r="D111" s="5">
        <v>1850</v>
      </c>
      <c r="E111" s="2"/>
      <c r="F111" s="2"/>
      <c r="G111" s="14">
        <v>0</v>
      </c>
      <c r="H111" s="5">
        <v>1850</v>
      </c>
    </row>
    <row r="112" spans="1:8" ht="15.75" customHeight="1">
      <c r="A112" s="27" t="s">
        <v>209</v>
      </c>
      <c r="B112" s="13" t="s">
        <v>142</v>
      </c>
      <c r="C112" s="13" t="s">
        <v>101</v>
      </c>
      <c r="D112" s="5">
        <v>6000</v>
      </c>
      <c r="E112" s="2"/>
      <c r="F112" s="2"/>
      <c r="G112" s="14">
        <v>0</v>
      </c>
      <c r="H112" s="14">
        <v>6000</v>
      </c>
    </row>
    <row r="113" spans="1:8" ht="15.75" customHeight="1">
      <c r="A113" s="13" t="s">
        <v>210</v>
      </c>
      <c r="B113" s="13" t="s">
        <v>142</v>
      </c>
      <c r="C113" s="13" t="s">
        <v>211</v>
      </c>
      <c r="D113" s="5">
        <v>3000</v>
      </c>
      <c r="E113" s="2"/>
      <c r="F113" s="2"/>
      <c r="G113" s="14">
        <v>0</v>
      </c>
      <c r="H113" s="5">
        <v>3000</v>
      </c>
    </row>
    <row r="114" spans="1:8" ht="15.75" customHeight="1">
      <c r="A114" s="13" t="s">
        <v>212</v>
      </c>
      <c r="B114" s="13" t="s">
        <v>142</v>
      </c>
      <c r="C114" s="13" t="s">
        <v>213</v>
      </c>
      <c r="D114" s="5">
        <v>6000</v>
      </c>
      <c r="E114" s="2"/>
      <c r="F114" s="2"/>
      <c r="G114" s="14">
        <v>0</v>
      </c>
      <c r="H114" s="5">
        <v>6000</v>
      </c>
    </row>
    <row r="115" spans="1:8" ht="15.75" customHeight="1">
      <c r="A115" s="13" t="s">
        <v>214</v>
      </c>
      <c r="B115" s="13" t="s">
        <v>142</v>
      </c>
      <c r="C115" s="13" t="s">
        <v>215</v>
      </c>
      <c r="D115" s="5">
        <v>4450</v>
      </c>
      <c r="E115" s="2"/>
      <c r="F115" s="2"/>
      <c r="G115" s="14">
        <v>0</v>
      </c>
      <c r="H115" s="5">
        <v>4450</v>
      </c>
    </row>
    <row r="116" spans="1:8" ht="15.75" customHeight="1">
      <c r="A116" s="27" t="s">
        <v>216</v>
      </c>
      <c r="B116" s="13" t="s">
        <v>142</v>
      </c>
      <c r="C116" s="13" t="s">
        <v>217</v>
      </c>
      <c r="D116" s="5">
        <v>7953</v>
      </c>
      <c r="E116" s="2"/>
      <c r="F116" s="2"/>
      <c r="G116" s="14">
        <v>0</v>
      </c>
      <c r="H116" s="14">
        <v>7953</v>
      </c>
    </row>
    <row r="117" spans="1:8" ht="15.75" customHeight="1">
      <c r="A117" s="13" t="s">
        <v>218</v>
      </c>
      <c r="B117" s="13" t="s">
        <v>142</v>
      </c>
      <c r="C117" s="13" t="s">
        <v>219</v>
      </c>
      <c r="D117" s="5">
        <v>1500</v>
      </c>
      <c r="E117" s="2"/>
      <c r="F117" s="2"/>
      <c r="G117" s="14">
        <v>0</v>
      </c>
      <c r="H117" s="5">
        <v>1500</v>
      </c>
    </row>
    <row r="118" spans="1:8" ht="15.75" customHeight="1">
      <c r="A118" s="13" t="s">
        <v>220</v>
      </c>
      <c r="B118" s="13" t="s">
        <v>142</v>
      </c>
      <c r="C118" s="13" t="s">
        <v>221</v>
      </c>
      <c r="D118" s="5">
        <v>4000</v>
      </c>
      <c r="E118" s="2"/>
      <c r="F118" s="2"/>
      <c r="G118" s="14">
        <v>0</v>
      </c>
      <c r="H118" s="5">
        <v>4000</v>
      </c>
    </row>
    <row r="119" spans="1:8" ht="15.75" customHeight="1">
      <c r="A119" s="13" t="s">
        <v>222</v>
      </c>
      <c r="B119" s="13" t="s">
        <v>142</v>
      </c>
      <c r="C119" s="13" t="s">
        <v>223</v>
      </c>
      <c r="D119" s="5">
        <v>5500</v>
      </c>
      <c r="E119" s="2"/>
      <c r="F119" s="2"/>
      <c r="G119" s="14">
        <v>0</v>
      </c>
      <c r="H119" s="5">
        <v>5500</v>
      </c>
    </row>
    <row r="120" spans="1:8" ht="15.75" customHeight="1">
      <c r="A120" s="13" t="s">
        <v>224</v>
      </c>
      <c r="B120" s="13" t="s">
        <v>142</v>
      </c>
      <c r="C120" s="13" t="s">
        <v>225</v>
      </c>
      <c r="D120" s="5">
        <v>1500</v>
      </c>
      <c r="E120" s="2"/>
      <c r="F120" s="2"/>
      <c r="G120" s="14">
        <v>0</v>
      </c>
      <c r="H120" s="5">
        <v>1500</v>
      </c>
    </row>
    <row r="121" spans="1:8" ht="15.75" customHeight="1">
      <c r="A121" s="13" t="s">
        <v>226</v>
      </c>
      <c r="B121" s="13" t="s">
        <v>142</v>
      </c>
      <c r="C121" s="13" t="s">
        <v>227</v>
      </c>
      <c r="D121" s="5">
        <v>8500</v>
      </c>
      <c r="E121" s="2"/>
      <c r="F121" s="2"/>
      <c r="G121" s="14">
        <v>0</v>
      </c>
      <c r="H121" s="5">
        <v>8500</v>
      </c>
    </row>
    <row r="122" spans="1:8" ht="15.75" customHeight="1">
      <c r="A122" s="13" t="s">
        <v>228</v>
      </c>
      <c r="B122" s="13" t="s">
        <v>142</v>
      </c>
      <c r="C122" s="13" t="s">
        <v>229</v>
      </c>
      <c r="D122" s="5">
        <v>5000</v>
      </c>
      <c r="E122" s="2"/>
      <c r="F122" s="2"/>
      <c r="G122" s="14">
        <v>0</v>
      </c>
      <c r="H122" s="5">
        <v>5000</v>
      </c>
    </row>
    <row r="123" spans="1:8" ht="15.75" customHeight="1">
      <c r="A123" s="13" t="s">
        <v>230</v>
      </c>
      <c r="B123" s="13" t="s">
        <v>142</v>
      </c>
      <c r="C123" s="13" t="s">
        <v>231</v>
      </c>
      <c r="D123" s="5">
        <v>2790</v>
      </c>
      <c r="E123" s="2"/>
      <c r="F123" s="2"/>
      <c r="G123" s="14">
        <v>0</v>
      </c>
      <c r="H123" s="14">
        <v>2790</v>
      </c>
    </row>
    <row r="124" spans="1:8" ht="15.75" customHeight="1">
      <c r="A124" s="13" t="s">
        <v>232</v>
      </c>
      <c r="B124" s="13" t="s">
        <v>142</v>
      </c>
      <c r="C124" s="13" t="s">
        <v>233</v>
      </c>
      <c r="D124" s="5">
        <v>6680</v>
      </c>
      <c r="E124" s="2"/>
      <c r="F124" s="2"/>
      <c r="G124" s="14">
        <v>0</v>
      </c>
      <c r="H124" s="14">
        <v>6680</v>
      </c>
    </row>
    <row r="125" spans="1:8" ht="15.75" customHeight="1">
      <c r="A125" s="13" t="s">
        <v>234</v>
      </c>
      <c r="B125" s="13" t="s">
        <v>142</v>
      </c>
      <c r="C125" s="13" t="s">
        <v>235</v>
      </c>
      <c r="D125" s="5">
        <f>3500</f>
        <v>3500</v>
      </c>
      <c r="E125" s="2"/>
      <c r="F125" s="2"/>
      <c r="G125" s="14">
        <v>0</v>
      </c>
      <c r="H125" s="14">
        <v>3500</v>
      </c>
    </row>
    <row r="126" spans="1:8" ht="15.75" customHeight="1">
      <c r="A126" s="13" t="s">
        <v>236</v>
      </c>
      <c r="B126" s="13" t="s">
        <v>142</v>
      </c>
      <c r="C126" s="13" t="s">
        <v>237</v>
      </c>
      <c r="D126" s="5">
        <v>7000</v>
      </c>
      <c r="E126" s="2"/>
      <c r="F126" s="2"/>
      <c r="G126" s="14">
        <v>0</v>
      </c>
      <c r="H126" s="14">
        <v>7000</v>
      </c>
    </row>
    <row r="127" spans="1:8" ht="15.75" customHeight="1">
      <c r="A127" s="27" t="s">
        <v>238</v>
      </c>
      <c r="B127" s="13" t="s">
        <v>142</v>
      </c>
      <c r="C127" s="13" t="s">
        <v>239</v>
      </c>
      <c r="D127" s="5">
        <v>7000</v>
      </c>
      <c r="E127" s="2"/>
      <c r="F127" s="2"/>
      <c r="G127" s="14">
        <v>0</v>
      </c>
      <c r="H127" s="5">
        <v>7000</v>
      </c>
    </row>
    <row r="128" spans="1:8" ht="15.75" customHeight="1">
      <c r="A128" s="27" t="s">
        <v>240</v>
      </c>
      <c r="B128" s="13" t="s">
        <v>142</v>
      </c>
      <c r="C128" s="13" t="s">
        <v>241</v>
      </c>
      <c r="D128" s="5">
        <v>7800</v>
      </c>
      <c r="E128" s="2"/>
      <c r="F128" s="2"/>
      <c r="G128" s="14">
        <v>0</v>
      </c>
      <c r="H128" s="5">
        <v>7800</v>
      </c>
    </row>
    <row r="129" spans="1:10" ht="15.75" customHeight="1">
      <c r="A129" s="9" t="s">
        <v>242</v>
      </c>
      <c r="B129" s="9" t="s">
        <v>243</v>
      </c>
      <c r="C129" s="10"/>
      <c r="D129" s="10"/>
      <c r="E129" s="10"/>
      <c r="F129" s="11">
        <f>E130</f>
        <v>35467</v>
      </c>
      <c r="G129" s="10"/>
      <c r="H129" s="11">
        <v>35467</v>
      </c>
      <c r="I129" s="30">
        <f>F129/H136</f>
        <v>4.9999718049352639E-2</v>
      </c>
    </row>
    <row r="130" spans="1:10" ht="15.75" customHeight="1">
      <c r="A130" s="13" t="s">
        <v>244</v>
      </c>
      <c r="B130" s="13" t="s">
        <v>243</v>
      </c>
      <c r="C130" s="13" t="s">
        <v>245</v>
      </c>
      <c r="D130" s="2"/>
      <c r="E130" s="5">
        <v>35467</v>
      </c>
      <c r="F130" s="2"/>
      <c r="G130" s="2"/>
      <c r="H130" s="14">
        <v>35467</v>
      </c>
      <c r="J130" s="16"/>
    </row>
    <row r="131" spans="1:10" ht="15.75" customHeight="1">
      <c r="A131" s="9" t="s">
        <v>27</v>
      </c>
      <c r="B131" s="9" t="s">
        <v>246</v>
      </c>
      <c r="C131" s="10"/>
      <c r="D131" s="10"/>
      <c r="E131" s="10"/>
      <c r="F131" s="11">
        <f>SUM(D132:D134)</f>
        <v>75467</v>
      </c>
      <c r="G131" s="12">
        <v>0</v>
      </c>
      <c r="H131" s="12">
        <v>70000</v>
      </c>
      <c r="I131" s="30">
        <f>F131/H136</f>
        <v>0.1063898475210899</v>
      </c>
    </row>
    <row r="132" spans="1:10" ht="15.75" customHeight="1">
      <c r="A132" s="13" t="s">
        <v>247</v>
      </c>
      <c r="B132" s="13" t="s">
        <v>246</v>
      </c>
      <c r="C132" s="13" t="s">
        <v>248</v>
      </c>
      <c r="D132" s="5">
        <v>500</v>
      </c>
      <c r="E132" s="2"/>
      <c r="F132" s="2"/>
      <c r="G132" s="2"/>
      <c r="H132" s="14">
        <v>500</v>
      </c>
    </row>
    <row r="133" spans="1:10" ht="15.75" customHeight="1">
      <c r="A133" s="13" t="s">
        <v>249</v>
      </c>
      <c r="B133" s="13" t="s">
        <v>246</v>
      </c>
      <c r="C133" s="13" t="s">
        <v>250</v>
      </c>
      <c r="D133" s="5">
        <f>30000+5467</f>
        <v>35467</v>
      </c>
      <c r="E133" s="2"/>
      <c r="F133" s="2"/>
      <c r="G133" s="2"/>
      <c r="H133" s="14">
        <v>30000</v>
      </c>
    </row>
    <row r="134" spans="1:10" ht="15.75" customHeight="1">
      <c r="A134" s="27" t="s">
        <v>251</v>
      </c>
      <c r="B134" s="27" t="s">
        <v>246</v>
      </c>
      <c r="C134" s="27" t="s">
        <v>252</v>
      </c>
      <c r="D134" s="26">
        <v>39500</v>
      </c>
      <c r="E134" s="28"/>
      <c r="F134" s="28"/>
      <c r="G134" s="28"/>
      <c r="H134" s="14">
        <v>39500</v>
      </c>
    </row>
    <row r="135" spans="1:10" ht="15.75" customHeight="1">
      <c r="A135" s="13" t="s">
        <v>253</v>
      </c>
      <c r="B135" s="2"/>
      <c r="C135" s="2"/>
      <c r="D135" s="29"/>
      <c r="E135" s="2"/>
      <c r="F135" s="2"/>
      <c r="G135" s="2"/>
      <c r="H135" s="2"/>
    </row>
    <row r="136" spans="1:10" ht="15.75" customHeight="1">
      <c r="A136" s="13" t="s">
        <v>254</v>
      </c>
      <c r="B136" s="2"/>
      <c r="C136" s="2"/>
      <c r="D136" s="2"/>
      <c r="E136" s="2"/>
      <c r="F136" s="5"/>
      <c r="G136" s="14"/>
      <c r="H136" s="14">
        <v>709344</v>
      </c>
      <c r="I136" s="30">
        <f>SUM(I1:I131)</f>
        <v>1</v>
      </c>
    </row>
  </sheetData>
  <mergeCells count="1">
    <mergeCell ref="A1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slerer</cp:lastModifiedBy>
  <dcterms:created xsi:type="dcterms:W3CDTF">2016-03-16T16:54:38Z</dcterms:created>
  <dcterms:modified xsi:type="dcterms:W3CDTF">2016-03-31T05:27:38Z</dcterms:modified>
</cp:coreProperties>
</file>